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840" tabRatio="885" activeTab="1"/>
  </bookViews>
  <sheets>
    <sheet name="Guidance" sheetId="1" r:id="rId1"/>
    <sheet name="LOT3_Selection" sheetId="21" r:id="rId2"/>
    <sheet name="LOT3_Experience_Matrix" sheetId="16" r:id="rId3"/>
    <sheet name="LOT3_Turnovers" sheetId="19" r:id="rId4"/>
    <sheet name="LOT3_Award" sheetId="23" r:id="rId5"/>
  </sheets>
  <definedNames>
    <definedName name="_Ref496883101" localSheetId="4">LOT3_Award!$D$20</definedName>
    <definedName name="_Ref496883638" localSheetId="4">LOT3_Award!$D$24</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6" l="1"/>
  <c r="O7" i="16" l="1"/>
  <c r="O5" i="16"/>
  <c r="O4" i="16"/>
  <c r="D2" i="19" l="1"/>
  <c r="O3" i="16"/>
  <c r="P3" i="16" s="1"/>
</calcChain>
</file>

<file path=xl/sharedStrings.xml><?xml version="1.0" encoding="utf-8"?>
<sst xmlns="http://schemas.openxmlformats.org/spreadsheetml/2006/main" count="323" uniqueCount="146">
  <si>
    <t>Requirement number</t>
  </si>
  <si>
    <t>Document to be provided</t>
  </si>
  <si>
    <t>Section reference in the TOR</t>
  </si>
  <si>
    <t>Compliance</t>
  </si>
  <si>
    <t>Document provided</t>
  </si>
  <si>
    <t>As of 1 January 2018, the Tenderer shall have been in operation for at least four (4) years (i.e. in years 2014, 2015, 2016 and 2017).</t>
  </si>
  <si>
    <t>[12]</t>
  </si>
  <si>
    <t xml:space="preserve">For each of the Lots that the Tenderer is applying for, there shall be a minimum of three (3) references and a maximum of five (5) references for assignments; </t>
  </si>
  <si>
    <t>[13]</t>
  </si>
  <si>
    <t>At least one (1) assignment (per each of the lots) must include managed services or ideally the conversion of an existing service into a managed service.</t>
  </si>
  <si>
    <t>[15]</t>
  </si>
  <si>
    <t>The Tenderers shall have relevant experience in each and every one of these service domains listed below per each lot that the Tenderers are applying for. This requirement can be satisfied through the cumulative experience listed in different references.</t>
  </si>
  <si>
    <t>[16]</t>
  </si>
  <si>
    <t>[17]</t>
  </si>
  <si>
    <t>[18]</t>
  </si>
  <si>
    <t>[19]</t>
  </si>
  <si>
    <t>[20]</t>
  </si>
  <si>
    <t>[22]</t>
  </si>
  <si>
    <t>[23]</t>
  </si>
  <si>
    <t>[24]</t>
  </si>
  <si>
    <t>Requirement</t>
  </si>
  <si>
    <t>Appendix 2 – Technical and Professional Capacity Overview</t>
  </si>
  <si>
    <t>i.</t>
  </si>
  <si>
    <t>ii.</t>
  </si>
  <si>
    <t>Network and Unified Communication Design &amp; Architecture Services</t>
  </si>
  <si>
    <t>Lot 3</t>
  </si>
  <si>
    <t>Service Domain #</t>
  </si>
  <si>
    <t>Lot #</t>
  </si>
  <si>
    <t>Minimum volume required (man-days/year/client)</t>
  </si>
  <si>
    <t>Scope met?</t>
  </si>
  <si>
    <t>Service Domain name (i.e. scope)</t>
  </si>
  <si>
    <t>Project Reference #1</t>
  </si>
  <si>
    <t>Project Reference #2</t>
  </si>
  <si>
    <t>Project Reference #3</t>
  </si>
  <si>
    <t>Project Reference #4</t>
  </si>
  <si>
    <t>Project Reference #5</t>
  </si>
  <si>
    <t>&lt;fill in&gt;</t>
  </si>
  <si>
    <t>Check per Service Domain</t>
  </si>
  <si>
    <t>Check per Lot</t>
  </si>
  <si>
    <t>Project references - related to Managed Services?</t>
  </si>
  <si>
    <t>Project references - reference provided?</t>
  </si>
  <si>
    <t>Should the Tenderer be awarded a Framework Agreement, of all profiles proposed to meet the minimum requirement, 60% (rounding upwards) or more shall be expected to be part of the staff that would be actually available to provide the Services to the EIB during the term of the Agreement.</t>
  </si>
  <si>
    <t>Appendix 3 - Staff Profiles Table
Appendix 4 – CV template</t>
  </si>
  <si>
    <t>Threshold on annual turnover</t>
  </si>
  <si>
    <r>
      <t>Lot 3:</t>
    </r>
    <r>
      <rPr>
        <sz val="10"/>
        <color theme="1"/>
        <rFont val="Arial"/>
        <family val="2"/>
      </rPr>
      <t xml:space="preserve"> Provision of staff and services to support IT Network and Unified Communication Operations at the EIB Group’s premises in Luxembourg</t>
    </r>
  </si>
  <si>
    <t>LOTS</t>
  </si>
  <si>
    <t>Tenderer annual turnover</t>
  </si>
  <si>
    <t>[25]</t>
  </si>
  <si>
    <t>[26]</t>
  </si>
  <si>
    <t xml:space="preserve">Proposed approach for managing the SLA and achievement of the SLT's throughout the duration of the agreement. </t>
  </si>
  <si>
    <t>[27]</t>
  </si>
  <si>
    <t>[28]</t>
  </si>
  <si>
    <t>The Bank requires the tenderer to provide a document that will address the following:
- A description of the approach the Service Provider intends to implement in the course of the Agreement to train staff on the environment at the Bank, including training at the start of the Agreement and training for replacements.</t>
  </si>
  <si>
    <t>The Bank requires the tenderer to provide a document that will address the following:
- A description of the approach to training, including certifications (which certifications, for which profiles etc.), for Service Provider staff once working for the EIB.</t>
  </si>
  <si>
    <t>[29]</t>
  </si>
  <si>
    <t>[30]</t>
  </si>
  <si>
    <t>The Bank requires the tenderer to provide a document that will address the following:
- A description of measures the Service Provider intends to take and the processes that will be used during the course of the Agreement to limit the turnover of Service Provider staff working at the EIB, including but not limited to:
i. Compensation schemes;
ii. Career planning;
iii. The role of training and certification;
iv. Hiring the right staff.</t>
  </si>
  <si>
    <t>[31]</t>
  </si>
  <si>
    <t>[32]</t>
  </si>
  <si>
    <t>[33]</t>
  </si>
  <si>
    <t>The Bank requires the tenderer to provide a document that will address the following:
- A description of processes the Tenderer intends to use, including the roles at the Tenderer, for managing the relationship between the Bank and the Tenderer, including but not limited to:
i. Key account management practices;
ii. Contract/agreement management;
iii. Governance practices;
iv. Relevant certifications, use of frameworks or other good practice;
v. Issue management.</t>
  </si>
  <si>
    <t>[34]</t>
  </si>
  <si>
    <t>[36]</t>
  </si>
  <si>
    <t>For selection on economic and financial criteria, tenderers are required to reach the turnover (not net income or profit) thresholds per lot for each of the last three financial years for which final audited figures are available.</t>
  </si>
  <si>
    <t>Network and Unified Communication Infrastructure Engineering and Administration Services</t>
  </si>
  <si>
    <t>The Bank requires the tenderer to provide a document that will address the following:
- A description of how the Tenderer intends to organize the handover to the next provider (i.e. exit services) at the end of the Agreement.</t>
  </si>
  <si>
    <t>[37]</t>
  </si>
  <si>
    <t>The Bank requires the tenderer to provide a document that will address the following:
- A description on how the handover from the incumbent service provider to the new Service Provider shall work, taking into account the requirements given in section 8.20 “Handover and exit assistance activities”. This needs to include any prerequisites for the handover.</t>
  </si>
  <si>
    <t xml:space="preserve">Tenderers are required to provide the cost of each staff profile using the table provided in the Appendix 5 – Financial Response Form template. </t>
  </si>
  <si>
    <t>Appendix 5 – Financial Response Form – Tenderers shall provide a fixed price offer by filling in the worksheet Appendix 5 - Financial Response Form template.</t>
  </si>
  <si>
    <t xml:space="preserve">Tenderers are required to quote a monthly fee for the operation of On-call Support Service as described in Section 8.8 “On-call assignments”. </t>
  </si>
  <si>
    <t>Tenderers are required to provide a quote a monthly fee for the operation of 24/7 Service as described in Section 8.9 “Extended coverage 24x7”.</t>
  </si>
  <si>
    <t>Appendix 5 – Financial Response Form – Tenderers are required to quote a monthly fee for the operation of 24/7 Service by filling in Appendix 5 - Financial Response Form.</t>
  </si>
  <si>
    <t>A description addressing the role of good practices, standards and relevant frameworks in the domain, including those that the Tenderer would prefer to apply in the context of the Agreement. The good practices shall include good practice of a technical nature in the lot.</t>
  </si>
  <si>
    <t>A description of the technological vision concerning the scope of the lot.</t>
  </si>
  <si>
    <t>The description of the policies and practices for knowledge management during the handovers at the beginning and end of the Agreement;</t>
  </si>
  <si>
    <t>The description of the policies and practices for knowledge management the tenderer intends to implement during the remainder of the Agreement (i.e. outside of the initial and final handover).</t>
  </si>
  <si>
    <t>Technical</t>
  </si>
  <si>
    <t>Financial</t>
  </si>
  <si>
    <t>Criteria Category</t>
  </si>
  <si>
    <t>Document provided? (Y/N)</t>
  </si>
  <si>
    <t xml:space="preserve">The Bank requires the tenderer to provide a document that will address the following:
- A description of how the Tenderer intends to organise staffing during the handover period, taking into account the requirements of section 8.20 “Handover and exit assistance activities”, including but not limited to:
i. Staff planning taking into account the required increase in staff on the specified mile-stone dates; 
ii. Ensuring the presence of the required number of FTE’s on a day to day basis (including during holiday periods);
iii. Having adequate pool sizes (backup) for sickness and other circumstances causing absence of staff members.
</t>
  </si>
  <si>
    <t xml:space="preserve">Tenderers shall provide a quote for a fixed price as would be requested through an AToR based on the assumption that a price needs to be provided for ramping up the staff to 100% of the FTE’s requested in the Lot being tendered, as described in section 8.20 “Handover and exit assistance activities”. </t>
  </si>
  <si>
    <t>[5]</t>
  </si>
  <si>
    <t>[6]</t>
  </si>
  <si>
    <t>[7]</t>
  </si>
  <si>
    <t>[8]</t>
  </si>
  <si>
    <t>[9]</t>
  </si>
  <si>
    <t>[10]</t>
  </si>
  <si>
    <t>[11]</t>
  </si>
  <si>
    <t>[21]</t>
  </si>
  <si>
    <t>The Bank requires the tenderer to prepare a Proposal in response to hypothetical specific assignments (listed below):
i. Appendix 6 - Hypothetical AToR - Move to IP Address Management (IPAM) solution;
ii. Appendix 6 - Hypothetical AToR - Managed Services for Network Monitoring.</t>
  </si>
  <si>
    <t>Appendix 8 (this document)</t>
  </si>
  <si>
    <t>Appendix 8 (this document) - Worksheet Turnovers</t>
  </si>
  <si>
    <t>The references have to meet the volume requirements specified in [10]</t>
  </si>
  <si>
    <t>For the Table of Staff Profiles template that will be filled in by the Tenderer, all FTE’s of the staff profiles shall meet at least 90% (rounding upwards) of corresponding profile skill level require-ments. Of the overall total number of skill level requirements in the entire Lot, at least 90% (rounding upwards) of all the overall skill level requirements have to be provided.</t>
  </si>
  <si>
    <t>[14]</t>
  </si>
  <si>
    <t>12.1.1.1</t>
  </si>
  <si>
    <t>Tenderers shall confirm their acceptance of the SLT’s of section 7.20.2 “Service Level Targets (minimum mandatory requirements)”.</t>
  </si>
  <si>
    <t xml:space="preserve">Appendix Requirement [15] - needs to be addressed in a document of maximum 10 pages (no requirements on the format, but the structure above shall be used) with a typeface no smaller than Arial 10 pt. </t>
  </si>
  <si>
    <t>NA</t>
  </si>
  <si>
    <t>12.1.1.2</t>
  </si>
  <si>
    <t xml:space="preserve">A description of how staff sourcing will be handled for the Agreement, including future additions of staff, including (but not limited to) the topics of:
i. Organisation of the staff sourcing, including location and sizing of the staff sourcing team;
ii. Sources and channels from which candidates will be drawn;
iii. How recruiting large numbers of staff in Luxembourg within short timeframes will be handled including their placement/relocation;
iv. How background and other checks will be carried out;
v. How candidate evaluation for suitability will be handled;
vi. The application of good practices such as diversity and social responsibility.
</t>
  </si>
  <si>
    <t xml:space="preserve">Appendix Requirement [16]- Tenderers are required to address Requirement [16] in a document of maximum 10 pages (no requirements on the format, but the structure above shall be used) with a typeface no smaller than Arial 10 pt. </t>
  </si>
  <si>
    <t>A description of how the Service Provider intends to organise staffing during the execution of the Agreement (outside of the handover period), including but not limited to:
i. Staff planning;
ii. Ensuring the presence of the required number of FTE’s on a day to day basis (including during holiday periods);
iii. Having adequate pool sizes (backup) for sickness and other circumstances causing absence of staff members;
iv. Providing additional staff if requested by the EIB.
v. A description of an approach on how the staff (working outside normal hours under 24/7 coverage), could contribute in the fulfilling of the normal working hours tasks dur-ing their idle time</t>
  </si>
  <si>
    <t xml:space="preserve">Appendix Requirement [17]- Tenderers are required to address Requirement [17] in a document of maximum 10 pages (no requirements on the format, but the structure above shall be used) with a typeface no smaller than Arial 10 pt. </t>
  </si>
  <si>
    <t>12.1.1.3</t>
  </si>
  <si>
    <t>Appendix Requirement [18] - Tenderers are invited to address Requirement [18] in a document of maximum 3 pages (no requirements on the format, but the structure above shall be used) with a type-face no smaller than Arial 10 pt.</t>
  </si>
  <si>
    <t>Appendix Requirement [19] - Tenderers are invited to address Requirement [19] in a document of maximum 3 pages (no requirements on the format, but the structure above shall be used) with a type-face no smaller than Arial 10 pt.</t>
  </si>
  <si>
    <t>12.1.1.4</t>
  </si>
  <si>
    <t>Appendix Requirement [20] - Tenderers are required to address Requirement [20] in a document of maximum 4 pages (no requirements on the format, but the structure above shall be used) with a type-face no smaller than Arial 10 pt.</t>
  </si>
  <si>
    <t>12.1.1.5</t>
  </si>
  <si>
    <t>Appendix Requirement [21] - Tenderers are required to address Requirement [21] in a document of maximum 4 pages (no requirements on the format, but the structure above shall be used) with a type-face no smaller than Arial 10 pt.</t>
  </si>
  <si>
    <t>12.1.1.6</t>
  </si>
  <si>
    <t>Appendix Requirement [22] - Tenderers are required to address Requirement [22] in a document of maximum 3 pages (no requirements on the format, but the structure above shall be used) with a type-face no smaller than Arial 10 pt.</t>
  </si>
  <si>
    <t>Appendix Requirement [23] - Tenderers are required to address Requirement [23] in a document of maximum 6 pages (no requirements on the format, but the structure above shall be used) with a type-face no smaller than Arial 10 pt.</t>
  </si>
  <si>
    <t>12.1.1.7</t>
  </si>
  <si>
    <t>[24] The description of the policies and practices for knowledge management during the handovers at the beginning and end of the Agreement;</t>
  </si>
  <si>
    <t>[25] The description of the policies and practices for knowledge management the tenderer intends to implement during the remainder of the Agreement (i.e. outside of the initial and final handover).</t>
  </si>
  <si>
    <t>12.1.1.8</t>
  </si>
  <si>
    <t xml:space="preserve">Appendix Requirement [26] - Tenderers are required to address Requirement [26] in a document of maximum 3 pages (no requirements on the format, but the structure above shall be used) with a type-face no smaller than Arial 10 pt.
</t>
  </si>
  <si>
    <t>Appendix Requirement [27] - Tenderers are required to address Requirement [27] in a document of maximum 3 pages (no requirements on the format, but the structure above shall be used) with a type-face no smaller than Arial 10 pt.</t>
  </si>
  <si>
    <t>Appendix Requirement [28] - Tenderers are required to address Requirement [28] in a document of maximum 3 pages (no requirements on the format, but the structure above shall be used) with a type-face no smaller than Arial 10 pt.</t>
  </si>
  <si>
    <t>12.1.1.9</t>
  </si>
  <si>
    <t>Appendix Requirement [29] – Tenderers are required to address Requirement [29] in a document of maximum 15 pages with a typeface no smaller than Arial 10 pt.</t>
  </si>
  <si>
    <t>The Bank requires the tenderer to provide a document that will address the following:
- Description of how the proposal for Requirement [29] was prepared. Tenderers shall explain how the proposal has been prepared (people involved in the preparation, their roles, actions they took, how the workload was assessed, how the price was calculated and the financial proposal itself was prepared, internal procedures applied for preparing this specific proposal, assumptions made, risks identified, etc.).</t>
  </si>
  <si>
    <t>Appendix Requirement [30] – Tenderers are required to address Requirement [30] in a document of maximum 5 pages with a typeface no smaller than Arial 10 pt.</t>
  </si>
  <si>
    <t>12.1.1.10</t>
  </si>
  <si>
    <t>The Bank requires the tenderer to provide a document that will address the following:
- Provide a description of how the Tenderer sees a potential move to near shoring and how quality, effectiveness and efficiency will be maintained irrespective of the move to near shoring. The description shall include but not be limited to:
i. Proposed organisational and operational model (including the possibility of near shoring for partially managed services);;
ii. Description of the transition process from continuous to near shoring model;
iii. Description of the measures taken to prevent incidents and service degradation due to near shoring;
iv. Options for roll back if near shoring fails (i.e. exit strategy).</t>
  </si>
  <si>
    <t>Appendix Requirement [31] – Tenderers are required to address Requirement [31] in a document of maximum 10 pages (no requirements on the format, but the structure above shall be used) with a typeface no smaller than Arial 10 pt.</t>
  </si>
  <si>
    <t>12.2.1.1</t>
  </si>
  <si>
    <t>Appendix 5 – Financial Response Form – Tenderers are required to address Requirement [32] in the response form.</t>
  </si>
  <si>
    <t>12.2.1.2</t>
  </si>
  <si>
    <t>12.2.1.3</t>
  </si>
  <si>
    <t>Appendix 5 – Financial Response Form – Tenderers are required to address Requirement [34] in the response form.</t>
  </si>
  <si>
    <t>12.2.1.4</t>
  </si>
  <si>
    <t>Appendix 5 – Financial Response Form – Tenderers are required to address Requirement [36] by filling in Appendix 5 - Financial Response Form.</t>
  </si>
  <si>
    <t>12.2.1.5</t>
  </si>
  <si>
    <t>No remarks</t>
  </si>
  <si>
    <t>Remarks</t>
  </si>
  <si>
    <t>Appendix 8 (this document) - Worksheet Experience Matrix</t>
  </si>
  <si>
    <t>Project references - covers Requirement [7]?</t>
  </si>
  <si>
    <t>Volume</t>
  </si>
  <si>
    <t>-</t>
  </si>
  <si>
    <t>- Selection tab:
* Fill in “Compliance”column for each requirement row;
* Fill in “Document provided”column for each requirement row;
* Fill in the "Remarks" column if there are any particular remarks that should be taken into account
- Experience matrix tab: 
* Fill in the “Project references – reference provided?” row for each project reference you provide (minimum 3, maximum 5);
* Fill in the “Project references - covers Requirement [7]?” row for each project reference you provide (minimum 3, maximum 5);
* Fill in the “Project references – related to Managed Services”  row for each project reference you provide (minimum 3, maximum 5);
* Fill in the scope met (Y/N) and the “Volume” for each reference provided in corresponding cells;
- Turnovers tab: Fill in the “Tenderer annual turnover” in the corresponding column (€).
- Award tab:
* Fill in “Compliance” column for Requirement [14];
* Fill in “Document provided” column for each requirement row;
* Fill in the "Remarks" column if there are any particular remarks that should be taken into account</t>
  </si>
  <si>
    <t>This Call for Tender comprises amongst others, the provision of qualified IT staff at the EIB offic-es in Luxembourg on a long-term basis (6 months or more), which is quite particular due to its size of labour market, the scarcity of qualified IT staff, its regulatory and economic environment. Therefore, at least one (1) of the references (for each of the lots that the Tenderer is applying for) shall be for an assignment that was performed in a EU Member State, demonstrating the Tender-er’s ability to provide qualified IT staff despite the lack of local availability through use of qualified IT staff from other EU Member State(s) than the one where the services were provided,  whereby the Service Provider acted in full compliance with the locally prevailing regulatory environment, in particular (but not limited to) labour law, minimum salaries, collective labour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</si>
</sst>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quot;£&quot;* #,##0.00_-;_-&quot;£&quot;* &quot;-&quot;??_-;_-@_-"/>
    <numFmt numFmtId="165" formatCode="_-[$€-2]\ * #,##0.00_ ;_-[$€-2]\ * \-#,##0.00\ ;_-[$€-2]\ * &quot;-&quot;??_ ;_-@_ "/>
  </numFmts>
  <fonts count="13"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rgb="FFFF0000"/>
      <name val="Arial"/>
      <family val="2"/>
    </font>
    <font>
      <b/>
      <sz val="10"/>
      <color theme="1"/>
      <name val="Arial"/>
      <family val="2"/>
    </font>
    <font>
      <sz val="10"/>
      <name val="Arial"/>
      <family val="2"/>
    </font>
    <font>
      <b/>
      <sz val="11"/>
      <color theme="0"/>
      <name val="Arial"/>
      <family val="2"/>
    </font>
    <font>
      <sz val="11"/>
      <color theme="1"/>
      <name val="Arial"/>
      <family val="2"/>
    </font>
    <font>
      <sz val="10"/>
      <color rgb="FF92D050"/>
      <name val="Arial"/>
      <family val="2"/>
    </font>
    <font>
      <b/>
      <sz val="10"/>
      <name val="Arial"/>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2060"/>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s>
  <cellStyleXfs count="5">
    <xf numFmtId="0" fontId="0" fillId="0" borderId="0"/>
    <xf numFmtId="0" fontId="6" fillId="0" borderId="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cellStyleXfs>
  <cellXfs count="56">
    <xf numFmtId="0" fontId="0" fillId="0" borderId="0" xfId="0"/>
    <xf numFmtId="0" fontId="8" fillId="0" borderId="0" xfId="0" applyFont="1" applyAlignment="1">
      <alignment vertical="center"/>
    </xf>
    <xf numFmtId="0" fontId="8" fillId="0" borderId="0" xfId="0" applyFont="1"/>
    <xf numFmtId="0" fontId="2" fillId="0" borderId="2" xfId="0" applyFont="1" applyBorder="1"/>
    <xf numFmtId="0" fontId="2" fillId="0" borderId="1" xfId="0" applyFont="1" applyBorder="1"/>
    <xf numFmtId="0" fontId="2" fillId="0" borderId="0" xfId="0" applyFont="1"/>
    <xf numFmtId="0" fontId="2" fillId="0" borderId="4" xfId="0" applyFont="1" applyBorder="1"/>
    <xf numFmtId="0" fontId="2" fillId="0" borderId="3" xfId="0" applyFont="1" applyBorder="1" applyAlignment="1">
      <alignment horizontal="center"/>
    </xf>
    <xf numFmtId="0" fontId="7" fillId="2" borderId="10" xfId="1" applyFont="1" applyFill="1" applyBorder="1" applyAlignment="1">
      <alignment horizontal="center" vertical="center" wrapText="1"/>
    </xf>
    <xf numFmtId="0" fontId="10" fillId="3" borderId="6" xfId="1" applyFont="1" applyFill="1" applyBorder="1" applyAlignment="1"/>
    <xf numFmtId="0" fontId="7" fillId="2" borderId="6" xfId="1" applyFont="1" applyFill="1" applyBorder="1" applyAlignment="1">
      <alignment horizontal="center" vertical="center" wrapText="1"/>
    </xf>
    <xf numFmtId="0" fontId="6" fillId="3" borderId="7" xfId="1" applyFont="1" applyFill="1" applyBorder="1" applyAlignment="1">
      <alignment horizontal="center"/>
    </xf>
    <xf numFmtId="0" fontId="5" fillId="0" borderId="11" xfId="0" applyFont="1" applyBorder="1" applyAlignment="1">
      <alignment horizontal="justify" vertical="center"/>
    </xf>
    <xf numFmtId="0" fontId="11" fillId="0" borderId="12" xfId="0" applyFont="1" applyBorder="1" applyAlignment="1">
      <alignment horizontal="center" vertical="center"/>
    </xf>
    <xf numFmtId="0" fontId="12" fillId="0" borderId="0" xfId="0" applyFont="1" applyAlignment="1">
      <alignment horizontal="justify" vertical="center"/>
    </xf>
    <xf numFmtId="0" fontId="10" fillId="3" borderId="5" xfId="1" applyFont="1" applyFill="1" applyBorder="1" applyAlignment="1"/>
    <xf numFmtId="0" fontId="2" fillId="0" borderId="13" xfId="0" applyFont="1" applyBorder="1"/>
    <xf numFmtId="165" fontId="11" fillId="0" borderId="12" xfId="2" applyNumberFormat="1" applyFont="1" applyBorder="1" applyAlignment="1">
      <alignment horizontal="center" vertical="center"/>
    </xf>
    <xf numFmtId="0" fontId="10" fillId="3" borderId="7" xfId="1" applyFont="1" applyFill="1" applyBorder="1" applyAlignment="1">
      <alignment horizontal="center" vertical="center"/>
    </xf>
    <xf numFmtId="0" fontId="8" fillId="0" borderId="0" xfId="0" applyFont="1" applyAlignment="1">
      <alignment horizontal="center" vertical="center"/>
    </xf>
    <xf numFmtId="0" fontId="7" fillId="2" borderId="5" xfId="1" applyFont="1" applyFill="1" applyBorder="1" applyAlignment="1">
      <alignment horizontal="center" vertical="center" wrapText="1"/>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8" fillId="0" borderId="0" xfId="0" applyFont="1"/>
    <xf numFmtId="0" fontId="8" fillId="0" borderId="0" xfId="0" applyFont="1" applyAlignment="1">
      <alignment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2" borderId="1" xfId="1" applyFont="1" applyFill="1" applyBorder="1" applyAlignment="1">
      <alignment horizontal="center" vertical="center" wrapText="1"/>
    </xf>
    <xf numFmtId="0" fontId="8" fillId="0" borderId="1" xfId="0" applyFont="1" applyBorder="1" applyAlignment="1">
      <alignment wrapText="1"/>
    </xf>
    <xf numFmtId="0" fontId="8" fillId="0" borderId="15" xfId="0" applyFont="1" applyBorder="1" applyAlignment="1">
      <alignment horizontal="center" vertical="center" wrapText="1"/>
    </xf>
    <xf numFmtId="0" fontId="8" fillId="0" borderId="15" xfId="0" applyFont="1" applyBorder="1" applyAlignment="1">
      <alignment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7" fillId="2" borderId="5" xfId="1" applyFont="1" applyFill="1" applyBorder="1" applyAlignment="1">
      <alignment horizontal="center" vertical="center" wrapText="1"/>
    </xf>
    <xf numFmtId="0" fontId="6" fillId="0" borderId="0" xfId="1" quotePrefix="1" applyAlignment="1">
      <alignment wrapText="1"/>
    </xf>
    <xf numFmtId="0" fontId="7" fillId="2" borderId="17"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7" xfId="1" applyFont="1" applyFill="1" applyBorder="1" applyAlignment="1">
      <alignment vertical="center" wrapText="1"/>
    </xf>
    <xf numFmtId="0" fontId="8" fillId="4" borderId="1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2" borderId="5" xfId="1"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7" xfId="1" applyFont="1" applyFill="1" applyBorder="1" applyAlignment="1">
      <alignment horizontal="center" vertical="center"/>
    </xf>
    <xf numFmtId="1" fontId="2" fillId="0" borderId="2"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7" fillId="2" borderId="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4" fillId="3" borderId="5" xfId="1" applyFont="1" applyFill="1" applyBorder="1" applyAlignment="1">
      <alignment horizontal="center" vertical="center"/>
    </xf>
    <xf numFmtId="0" fontId="4" fillId="3" borderId="7" xfId="1" applyFont="1" applyFill="1" applyBorder="1" applyAlignment="1">
      <alignment horizontal="center" vertical="center"/>
    </xf>
    <xf numFmtId="0" fontId="9" fillId="3" borderId="5" xfId="1" applyFont="1" applyFill="1" applyBorder="1" applyAlignment="1">
      <alignment horizontal="center" vertical="center"/>
    </xf>
    <xf numFmtId="0" fontId="9" fillId="3" borderId="7" xfId="1" applyFont="1" applyFill="1" applyBorder="1" applyAlignment="1">
      <alignment horizontal="center" vertical="center"/>
    </xf>
  </cellXfs>
  <cellStyles count="5">
    <cellStyle name="Comma 2" xfId="3"/>
    <cellStyle name="Currency" xfId="2" builtinId="4"/>
    <cellStyle name="Currency 2" xfId="4"/>
    <cellStyle name="Normal" xfId="0" builtinId="0"/>
    <cellStyle name="Normal 2" xfId="1"/>
  </cellStyles>
  <dxfs count="2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heetViews>
  <sheetFormatPr defaultColWidth="8.7109375" defaultRowHeight="14.25" x14ac:dyDescent="0.2"/>
  <cols>
    <col min="1" max="1" width="90.140625" style="2" customWidth="1"/>
    <col min="2" max="16384" width="8.7109375" style="2"/>
  </cols>
  <sheetData>
    <row r="1" spans="1:1" ht="216.75" x14ac:dyDescent="0.2">
      <c r="A1" s="35" t="s">
        <v>144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12"/>
  <sheetViews>
    <sheetView tabSelected="1" zoomScale="80" zoomScaleNormal="80" workbookViewId="0">
      <selection activeCell="C4" sqref="C4"/>
    </sheetView>
  </sheetViews>
  <sheetFormatPr defaultColWidth="8.7109375" defaultRowHeight="14.25" x14ac:dyDescent="0.2"/>
  <cols>
    <col min="1" max="1" width="15.85546875" style="23" customWidth="1"/>
    <col min="2" max="2" width="14.5703125" style="23" customWidth="1"/>
    <col min="3" max="3" width="62.42578125" style="23" customWidth="1"/>
    <col min="4" max="4" width="13.7109375" style="23" customWidth="1"/>
    <col min="5" max="5" width="41.85546875" style="23" customWidth="1"/>
    <col min="6" max="7" width="13.85546875" style="23" customWidth="1"/>
    <col min="8" max="16384" width="8.7109375" style="23"/>
  </cols>
  <sheetData>
    <row r="1" spans="1:7" s="24" customFormat="1" ht="45" x14ac:dyDescent="0.2">
      <c r="A1" s="28" t="s">
        <v>2</v>
      </c>
      <c r="B1" s="28" t="s">
        <v>0</v>
      </c>
      <c r="C1" s="28" t="s">
        <v>20</v>
      </c>
      <c r="D1" s="28" t="s">
        <v>3</v>
      </c>
      <c r="E1" s="28" t="s">
        <v>1</v>
      </c>
      <c r="F1" s="28" t="s">
        <v>4</v>
      </c>
      <c r="G1" s="28" t="s">
        <v>139</v>
      </c>
    </row>
    <row r="2" spans="1:7" s="24" customFormat="1" ht="42.75" x14ac:dyDescent="0.2">
      <c r="A2" s="26">
        <v>13</v>
      </c>
      <c r="B2" s="26" t="s">
        <v>83</v>
      </c>
      <c r="C2" s="29" t="s">
        <v>5</v>
      </c>
      <c r="D2" s="26" t="s">
        <v>36</v>
      </c>
      <c r="E2" s="29" t="s">
        <v>21</v>
      </c>
      <c r="F2" s="26" t="s">
        <v>36</v>
      </c>
      <c r="G2" s="29" t="s">
        <v>138</v>
      </c>
    </row>
    <row r="3" spans="1:7" s="24" customFormat="1" ht="42.75" x14ac:dyDescent="0.2">
      <c r="A3" s="26">
        <v>13</v>
      </c>
      <c r="B3" s="26" t="s">
        <v>84</v>
      </c>
      <c r="C3" s="29" t="s">
        <v>7</v>
      </c>
      <c r="D3" s="26" t="s">
        <v>36</v>
      </c>
      <c r="E3" s="29" t="s">
        <v>21</v>
      </c>
      <c r="F3" s="26" t="s">
        <v>36</v>
      </c>
      <c r="G3" s="29" t="s">
        <v>138</v>
      </c>
    </row>
    <row r="4" spans="1:7" s="24" customFormat="1" ht="199.5" x14ac:dyDescent="0.2">
      <c r="A4" s="26">
        <v>13</v>
      </c>
      <c r="B4" s="26" t="s">
        <v>85</v>
      </c>
      <c r="C4" s="29" t="s">
        <v>145</v>
      </c>
      <c r="D4" s="26" t="s">
        <v>36</v>
      </c>
      <c r="E4" s="29" t="s">
        <v>140</v>
      </c>
      <c r="F4" s="26" t="s">
        <v>36</v>
      </c>
      <c r="G4" s="29" t="s">
        <v>138</v>
      </c>
    </row>
    <row r="5" spans="1:7" s="24" customFormat="1" ht="42.75" x14ac:dyDescent="0.2">
      <c r="A5" s="26">
        <v>13</v>
      </c>
      <c r="B5" s="26" t="s">
        <v>86</v>
      </c>
      <c r="C5" s="29" t="s">
        <v>9</v>
      </c>
      <c r="D5" s="26" t="s">
        <v>36</v>
      </c>
      <c r="E5" s="29" t="s">
        <v>140</v>
      </c>
      <c r="F5" s="26" t="s">
        <v>36</v>
      </c>
      <c r="G5" s="29" t="s">
        <v>138</v>
      </c>
    </row>
    <row r="6" spans="1:7" s="24" customFormat="1" ht="57" x14ac:dyDescent="0.2">
      <c r="A6" s="26">
        <v>13</v>
      </c>
      <c r="B6" s="26" t="s">
        <v>87</v>
      </c>
      <c r="C6" s="29" t="s">
        <v>11</v>
      </c>
      <c r="D6" s="26" t="s">
        <v>36</v>
      </c>
      <c r="E6" s="29" t="s">
        <v>140</v>
      </c>
      <c r="F6" s="26" t="s">
        <v>36</v>
      </c>
      <c r="G6" s="29" t="s">
        <v>138</v>
      </c>
    </row>
    <row r="7" spans="1:7" s="24" customFormat="1" ht="28.5" x14ac:dyDescent="0.2">
      <c r="A7" s="26">
        <v>13</v>
      </c>
      <c r="B7" s="26" t="s">
        <v>88</v>
      </c>
      <c r="C7" s="29" t="s">
        <v>94</v>
      </c>
      <c r="D7" s="26" t="s">
        <v>36</v>
      </c>
      <c r="E7" s="29" t="s">
        <v>140</v>
      </c>
      <c r="F7" s="26" t="s">
        <v>36</v>
      </c>
      <c r="G7" s="29" t="s">
        <v>138</v>
      </c>
    </row>
    <row r="8" spans="1:7" s="24" customFormat="1" ht="85.5" x14ac:dyDescent="0.2">
      <c r="A8" s="26">
        <v>13</v>
      </c>
      <c r="B8" s="26" t="s">
        <v>89</v>
      </c>
      <c r="C8" s="29" t="s">
        <v>95</v>
      </c>
      <c r="D8" s="26" t="s">
        <v>36</v>
      </c>
      <c r="E8" s="29" t="s">
        <v>42</v>
      </c>
      <c r="F8" s="26" t="s">
        <v>36</v>
      </c>
      <c r="G8" s="29" t="s">
        <v>138</v>
      </c>
    </row>
    <row r="9" spans="1:7" s="24" customFormat="1" ht="71.25" x14ac:dyDescent="0.2">
      <c r="A9" s="26">
        <v>13</v>
      </c>
      <c r="B9" s="26" t="s">
        <v>6</v>
      </c>
      <c r="C9" s="29" t="s">
        <v>41</v>
      </c>
      <c r="D9" s="26" t="s">
        <v>36</v>
      </c>
      <c r="E9" s="29" t="s">
        <v>42</v>
      </c>
      <c r="F9" s="26" t="s">
        <v>36</v>
      </c>
      <c r="G9" s="29" t="s">
        <v>138</v>
      </c>
    </row>
    <row r="10" spans="1:7" s="24" customFormat="1" ht="57" x14ac:dyDescent="0.2">
      <c r="A10" s="26">
        <v>13</v>
      </c>
      <c r="B10" s="26" t="s">
        <v>8</v>
      </c>
      <c r="C10" s="29" t="s">
        <v>63</v>
      </c>
      <c r="D10" s="26" t="s">
        <v>36</v>
      </c>
      <c r="E10" s="29" t="s">
        <v>93</v>
      </c>
      <c r="F10" s="26" t="s">
        <v>36</v>
      </c>
      <c r="G10" s="29" t="s">
        <v>138</v>
      </c>
    </row>
    <row r="11" spans="1:7" s="24" customFormat="1" x14ac:dyDescent="0.2">
      <c r="A11" s="25"/>
      <c r="B11" s="25"/>
      <c r="D11" s="25"/>
      <c r="F11" s="25"/>
    </row>
    <row r="12" spans="1:7" s="24" customFormat="1" x14ac:dyDescent="0.2">
      <c r="A12" s="23"/>
      <c r="B12" s="23"/>
      <c r="C12" s="23"/>
      <c r="D12" s="23"/>
      <c r="E12" s="23"/>
      <c r="F12" s="23"/>
    </row>
  </sheetData>
  <conditionalFormatting sqref="D2:D3 F2:F10 D8:D10">
    <cfRule type="cellIs" dxfId="25" priority="6" operator="equal">
      <formula>"N"</formula>
    </cfRule>
    <cfRule type="cellIs" dxfId="24" priority="7" operator="equal">
      <formula>"Y"</formula>
    </cfRule>
    <cfRule type="cellIs" dxfId="23" priority="8" operator="equal">
      <formula>"&lt;fill in&gt;"</formula>
    </cfRule>
  </conditionalFormatting>
  <conditionalFormatting sqref="D2:D3 F2:F10 D8:D10">
    <cfRule type="cellIs" dxfId="22" priority="5" operator="equal">
      <formula>"N/A"</formula>
    </cfRule>
  </conditionalFormatting>
  <conditionalFormatting sqref="D4:D7">
    <cfRule type="cellIs" dxfId="21" priority="2" operator="equal">
      <formula>"N"</formula>
    </cfRule>
    <cfRule type="cellIs" dxfId="20" priority="3" operator="equal">
      <formula>"Y"</formula>
    </cfRule>
    <cfRule type="cellIs" dxfId="19" priority="4" operator="equal">
      <formula>"&lt;fill in&gt;"</formula>
    </cfRule>
  </conditionalFormatting>
  <conditionalFormatting sqref="D4:D7">
    <cfRule type="cellIs" dxfId="18" priority="1" operator="equal">
      <formula>"N/A"</formula>
    </cfRule>
  </conditionalFormatting>
  <dataValidations count="1">
    <dataValidation type="list" allowBlank="1" showInputMessage="1" showErrorMessage="1" sqref="F2:F10 D2:D10">
      <formula1>"Y,N,&lt;fill in&gt;"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9"/>
  <sheetViews>
    <sheetView zoomScale="90" zoomScaleNormal="90" workbookViewId="0">
      <selection activeCell="B6" sqref="B6"/>
    </sheetView>
  </sheetViews>
  <sheetFormatPr defaultColWidth="8.7109375" defaultRowHeight="14.25" x14ac:dyDescent="0.2"/>
  <cols>
    <col min="1" max="1" width="8.7109375" style="2"/>
    <col min="2" max="2" width="8.28515625" style="2" customWidth="1"/>
    <col min="3" max="3" width="57.42578125" style="2" customWidth="1"/>
    <col min="4" max="4" width="38.85546875" style="19" customWidth="1"/>
    <col min="5" max="5" width="9.5703125" style="2" customWidth="1"/>
    <col min="6" max="6" width="11.7109375" style="2" customWidth="1"/>
    <col min="7" max="7" width="9.5703125" style="2" customWidth="1"/>
    <col min="8" max="8" width="11.140625" style="2" customWidth="1"/>
    <col min="9" max="14" width="9.5703125" style="2" customWidth="1"/>
    <col min="15" max="16" width="12.42578125" style="2" customWidth="1"/>
    <col min="17" max="16384" width="8.7109375" style="2"/>
  </cols>
  <sheetData>
    <row r="1" spans="1:16" s="1" customFormat="1" ht="60.95" customHeight="1" thickBot="1" x14ac:dyDescent="0.3">
      <c r="A1" s="8" t="s">
        <v>27</v>
      </c>
      <c r="B1" s="20" t="s">
        <v>26</v>
      </c>
      <c r="C1" s="20" t="s">
        <v>30</v>
      </c>
      <c r="D1" s="20" t="s">
        <v>28</v>
      </c>
      <c r="E1" s="47" t="s">
        <v>31</v>
      </c>
      <c r="F1" s="48"/>
      <c r="G1" s="47" t="s">
        <v>32</v>
      </c>
      <c r="H1" s="48"/>
      <c r="I1" s="47" t="s">
        <v>33</v>
      </c>
      <c r="J1" s="48"/>
      <c r="K1" s="47" t="s">
        <v>34</v>
      </c>
      <c r="L1" s="48"/>
      <c r="M1" s="47" t="s">
        <v>35</v>
      </c>
      <c r="N1" s="48"/>
      <c r="O1" s="20" t="s">
        <v>37</v>
      </c>
      <c r="P1" s="20" t="s">
        <v>38</v>
      </c>
    </row>
    <row r="2" spans="1:16" s="1" customFormat="1" ht="28.5" customHeight="1" thickBot="1" x14ac:dyDescent="0.3">
      <c r="A2" s="8"/>
      <c r="B2" s="10"/>
      <c r="C2" s="10"/>
      <c r="D2" s="10"/>
      <c r="E2" s="20" t="s">
        <v>29</v>
      </c>
      <c r="F2" s="34" t="s">
        <v>142</v>
      </c>
      <c r="G2" s="20" t="s">
        <v>29</v>
      </c>
      <c r="H2" s="41" t="s">
        <v>142</v>
      </c>
      <c r="I2" s="20" t="s">
        <v>29</v>
      </c>
      <c r="J2" s="41" t="s">
        <v>142</v>
      </c>
      <c r="K2" s="20" t="s">
        <v>29</v>
      </c>
      <c r="L2" s="41" t="s">
        <v>142</v>
      </c>
      <c r="M2" s="20" t="s">
        <v>29</v>
      </c>
      <c r="N2" s="41" t="s">
        <v>142</v>
      </c>
      <c r="O2" s="10"/>
      <c r="P2" s="10"/>
    </row>
    <row r="3" spans="1:16" ht="15" customHeight="1" thickBot="1" x14ac:dyDescent="0.25">
      <c r="A3" s="49" t="s">
        <v>25</v>
      </c>
      <c r="B3" s="15" t="s">
        <v>40</v>
      </c>
      <c r="C3" s="9"/>
      <c r="D3" s="18"/>
      <c r="E3" s="52" t="s">
        <v>36</v>
      </c>
      <c r="F3" s="53"/>
      <c r="G3" s="52" t="s">
        <v>36</v>
      </c>
      <c r="H3" s="53"/>
      <c r="I3" s="52" t="s">
        <v>36</v>
      </c>
      <c r="J3" s="53"/>
      <c r="K3" s="54" t="s">
        <v>36</v>
      </c>
      <c r="L3" s="55"/>
      <c r="M3" s="54" t="s">
        <v>36</v>
      </c>
      <c r="N3" s="55"/>
      <c r="O3" s="11" t="str">
        <f>IF(AND(E3="Y",G3="Y",I3="Y"),"PASS","FAIL")</f>
        <v>FAIL</v>
      </c>
      <c r="P3" s="49" t="str">
        <f>IF(AND(O3="PASS",O4="PASS",O5="PASS",O6="PASS",O7="PASS"),"PASS","FAIL")</f>
        <v>FAIL</v>
      </c>
    </row>
    <row r="4" spans="1:16" ht="15" customHeight="1" thickBot="1" x14ac:dyDescent="0.25">
      <c r="A4" s="50"/>
      <c r="B4" s="15" t="s">
        <v>141</v>
      </c>
      <c r="C4" s="9"/>
      <c r="D4" s="18"/>
      <c r="E4" s="52" t="s">
        <v>36</v>
      </c>
      <c r="F4" s="53"/>
      <c r="G4" s="52" t="s">
        <v>36</v>
      </c>
      <c r="H4" s="53"/>
      <c r="I4" s="52" t="s">
        <v>36</v>
      </c>
      <c r="J4" s="53"/>
      <c r="K4" s="54" t="s">
        <v>36</v>
      </c>
      <c r="L4" s="55"/>
      <c r="M4" s="54" t="s">
        <v>36</v>
      </c>
      <c r="N4" s="55"/>
      <c r="O4" s="11" t="str">
        <f>IF(OR(OR(AND(E4="Y",E6="Y"),AND(G4="Y",G6="Y"),AND(I4="Y",I6="Y"),AND(K4="Y",K6="Y"),AND(M4="Y",M6="Y")),
OR(AND(E4="Y",E7="Y"),AND(G4="Y",G7="Y"),AND(I4="Y",I7="Y"),AND(K4="Y",K7="Y"),AND(M4="Y",M7="Y"))),"PASS","FAIL")</f>
        <v>FAIL</v>
      </c>
      <c r="P4" s="50"/>
    </row>
    <row r="5" spans="1:16" ht="15" customHeight="1" thickBot="1" x14ac:dyDescent="0.25">
      <c r="A5" s="50"/>
      <c r="B5" s="15" t="s">
        <v>39</v>
      </c>
      <c r="C5" s="9"/>
      <c r="D5" s="18"/>
      <c r="E5" s="52" t="s">
        <v>36</v>
      </c>
      <c r="F5" s="53"/>
      <c r="G5" s="52" t="s">
        <v>36</v>
      </c>
      <c r="H5" s="53"/>
      <c r="I5" s="52" t="s">
        <v>36</v>
      </c>
      <c r="J5" s="53"/>
      <c r="K5" s="54" t="s">
        <v>36</v>
      </c>
      <c r="L5" s="55"/>
      <c r="M5" s="54" t="s">
        <v>36</v>
      </c>
      <c r="N5" s="55"/>
      <c r="O5" s="11" t="str">
        <f>IF(OR(OR(AND(E5="Y",E6="Y"),AND(G5="Y",G6="Y"),AND(I5="Y",I6="Y"),AND(K5="Y",K6="Y"),AND(M5="Y",M6="Y")),
OR(AND(E5="Y",E7="Y"),AND(G5="Y",G7="Y"),AND(I5="Y",I7="Y"),AND(K5="Y",K7="Y"),AND(M5="Y",M7="Y"))),"PASS","FAIL")</f>
        <v>FAIL</v>
      </c>
      <c r="P5" s="50"/>
    </row>
    <row r="6" spans="1:16" s="5" customFormat="1" ht="14.45" customHeight="1" thickBot="1" x14ac:dyDescent="0.25">
      <c r="A6" s="50"/>
      <c r="B6" s="3" t="s">
        <v>22</v>
      </c>
      <c r="C6" s="4" t="s">
        <v>64</v>
      </c>
      <c r="D6" s="44">
        <v>880</v>
      </c>
      <c r="E6" s="21" t="s">
        <v>36</v>
      </c>
      <c r="F6" s="46" t="s">
        <v>143</v>
      </c>
      <c r="G6" s="22" t="s">
        <v>36</v>
      </c>
      <c r="H6" s="45" t="s">
        <v>143</v>
      </c>
      <c r="I6" s="22" t="s">
        <v>36</v>
      </c>
      <c r="J6" s="45" t="s">
        <v>143</v>
      </c>
      <c r="K6" s="22" t="s">
        <v>36</v>
      </c>
      <c r="L6" s="45" t="s">
        <v>143</v>
      </c>
      <c r="M6" s="22" t="s">
        <v>36</v>
      </c>
      <c r="N6" s="45" t="s">
        <v>143</v>
      </c>
      <c r="O6" s="7" t="str">
        <f>IF(OR(AND($E$3="Y",E6="Y",F6&gt;=D6),
AND($G$3="Y",G6="Y",H6&gt;=D6),
AND($I$3="Y",I6="Y",J6&gt;=D6),
AND($K$3="Y",K6="Y",L6&gt;=D6),
AND($M$3="Y",M6="Y",N6&gt;=D6)),"PASS","FAIL")</f>
        <v>FAIL</v>
      </c>
      <c r="P6" s="50"/>
    </row>
    <row r="7" spans="1:16" s="5" customFormat="1" ht="15" customHeight="1" thickBot="1" x14ac:dyDescent="0.25">
      <c r="A7" s="51"/>
      <c r="B7" s="16" t="s">
        <v>23</v>
      </c>
      <c r="C7" s="6" t="s">
        <v>24</v>
      </c>
      <c r="D7" s="44">
        <v>352</v>
      </c>
      <c r="E7" s="21" t="s">
        <v>36</v>
      </c>
      <c r="F7" s="46" t="s">
        <v>143</v>
      </c>
      <c r="G7" s="21" t="s">
        <v>36</v>
      </c>
      <c r="H7" s="45" t="s">
        <v>143</v>
      </c>
      <c r="I7" s="22" t="s">
        <v>36</v>
      </c>
      <c r="J7" s="45" t="s">
        <v>143</v>
      </c>
      <c r="K7" s="22" t="s">
        <v>36</v>
      </c>
      <c r="L7" s="45" t="s">
        <v>143</v>
      </c>
      <c r="M7" s="21" t="s">
        <v>36</v>
      </c>
      <c r="N7" s="45" t="s">
        <v>143</v>
      </c>
      <c r="O7" s="7" t="str">
        <f>IF(OR(AND($E$3="Y",E7="Y",F7&gt;=D7),
AND($G$3="Y",G7="Y",H7&gt;=D7),
AND($I$3="Y",I7="Y",J7&gt;=D7),
AND($K$3="Y",K7="Y",L7&gt;=D7),
AND($M$3="Y",M7="Y",N7&gt;=D7)),"PASS","FAIL")</f>
        <v>FAIL</v>
      </c>
      <c r="P7" s="51"/>
    </row>
    <row r="8" spans="1:16" x14ac:dyDescent="0.2">
      <c r="C8" s="23"/>
      <c r="D8" s="23"/>
      <c r="E8" s="23"/>
      <c r="F8" s="23"/>
      <c r="G8" s="23"/>
      <c r="H8" s="23"/>
      <c r="I8" s="23"/>
      <c r="J8" s="23"/>
      <c r="K8" s="23"/>
      <c r="L8" s="23"/>
      <c r="M8" s="23"/>
    </row>
    <row r="9" spans="1:16" x14ac:dyDescent="0.2">
      <c r="C9" s="23"/>
    </row>
  </sheetData>
  <mergeCells count="22">
    <mergeCell ref="P3:P7"/>
    <mergeCell ref="E4:F4"/>
    <mergeCell ref="G4:H4"/>
    <mergeCell ref="I4:J4"/>
    <mergeCell ref="K4:L4"/>
    <mergeCell ref="M4:N4"/>
    <mergeCell ref="E5:F5"/>
    <mergeCell ref="G5:H5"/>
    <mergeCell ref="I5:J5"/>
    <mergeCell ref="K5:L5"/>
    <mergeCell ref="M3:N3"/>
    <mergeCell ref="M5:N5"/>
    <mergeCell ref="A3:A7"/>
    <mergeCell ref="E3:F3"/>
    <mergeCell ref="G3:H3"/>
    <mergeCell ref="I3:J3"/>
    <mergeCell ref="K3:L3"/>
    <mergeCell ref="E1:F1"/>
    <mergeCell ref="G1:H1"/>
    <mergeCell ref="I1:J1"/>
    <mergeCell ref="K1:L1"/>
    <mergeCell ref="M1:N1"/>
  </mergeCells>
  <conditionalFormatting sqref="P3 O6:O7">
    <cfRule type="containsText" dxfId="17" priority="7" operator="containsText" text="FAIL">
      <formula>NOT(ISERROR(SEARCH("FAIL",O3)))</formula>
    </cfRule>
    <cfRule type="containsText" dxfId="16" priority="8" operator="containsText" text="PASS">
      <formula>NOT(ISERROR(SEARCH("PASS",O3)))</formula>
    </cfRule>
  </conditionalFormatting>
  <conditionalFormatting sqref="O3:O5">
    <cfRule type="containsText" dxfId="15" priority="1" operator="containsText" text="FAIL">
      <formula>NOT(ISERROR(SEARCH("FAIL",O3)))</formula>
    </cfRule>
    <cfRule type="containsText" dxfId="14" priority="2" operator="containsText" text="PASS">
      <formula>NOT(ISERROR(SEARCH("PASS",O3)))</formula>
    </cfRule>
  </conditionalFormatting>
  <dataValidations count="1">
    <dataValidation type="list" allowBlank="1" showInputMessage="1" showErrorMessage="1" sqref="M3:M7 I3:I7 K3:K7 G3:G7 E3:E7">
      <formula1>"Y,N,&lt;fill in&gt;"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
  <sheetViews>
    <sheetView workbookViewId="0">
      <selection activeCell="B3" sqref="B3"/>
    </sheetView>
  </sheetViews>
  <sheetFormatPr defaultRowHeight="15" x14ac:dyDescent="0.25"/>
  <cols>
    <col min="1" max="1" width="79.42578125" customWidth="1"/>
    <col min="2" max="2" width="18.85546875" customWidth="1"/>
    <col min="3" max="3" width="16.5703125" customWidth="1"/>
    <col min="4" max="4" width="27.28515625" customWidth="1"/>
  </cols>
  <sheetData>
    <row r="1" spans="1:4" ht="32.1" customHeight="1" thickBot="1" x14ac:dyDescent="0.3">
      <c r="A1" s="20" t="s">
        <v>45</v>
      </c>
      <c r="B1" s="20" t="s">
        <v>43</v>
      </c>
      <c r="C1" s="20" t="s">
        <v>46</v>
      </c>
      <c r="D1" s="20" t="s">
        <v>38</v>
      </c>
    </row>
    <row r="2" spans="1:4" ht="26.25" thickBot="1" x14ac:dyDescent="0.3">
      <c r="A2" s="12" t="s">
        <v>44</v>
      </c>
      <c r="B2" s="17">
        <v>0</v>
      </c>
      <c r="C2" s="17">
        <v>0</v>
      </c>
      <c r="D2" s="13" t="str">
        <f t="shared" ref="D2" si="0">IF(C2&gt;=B2,"PASS","FAIL")</f>
        <v>PASS</v>
      </c>
    </row>
    <row r="3" spans="1:4" x14ac:dyDescent="0.25">
      <c r="A3" s="14"/>
    </row>
  </sheetData>
  <conditionalFormatting sqref="D2">
    <cfRule type="containsText" dxfId="13" priority="1" operator="containsText" text="PASS">
      <formula>NOT(ISERROR(SEARCH("PASS",D2)))</formula>
    </cfRule>
    <cfRule type="containsText" dxfId="12" priority="2" operator="containsText" text="FAIL">
      <formula>NOT(ISERROR(SEARCH("FAIL",D2)))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24"/>
  <sheetViews>
    <sheetView zoomScale="85" zoomScaleNormal="85" workbookViewId="0">
      <pane xSplit="1" ySplit="2" topLeftCell="E3" activePane="bottomRight" state="frozen"/>
      <selection pane="topRight" activeCell="B1" sqref="B1"/>
      <selection pane="bottomLeft" activeCell="A3" sqref="A3"/>
      <selection pane="bottomRight" activeCell="A4" sqref="A4"/>
    </sheetView>
  </sheetViews>
  <sheetFormatPr defaultColWidth="8.7109375" defaultRowHeight="14.25" x14ac:dyDescent="0.2"/>
  <cols>
    <col min="1" max="1" width="15.85546875" style="23" customWidth="1"/>
    <col min="2" max="2" width="18.85546875" style="23" customWidth="1"/>
    <col min="3" max="3" width="14.5703125" style="23" customWidth="1"/>
    <col min="4" max="4" width="77.85546875" style="23" customWidth="1"/>
    <col min="5" max="5" width="60.42578125" style="23" customWidth="1"/>
    <col min="6" max="6" width="21.42578125" style="23" customWidth="1"/>
    <col min="7" max="7" width="16" style="23" customWidth="1"/>
    <col min="8" max="8" width="21.42578125" style="23" customWidth="1"/>
    <col min="9" max="16384" width="8.7109375" style="23"/>
  </cols>
  <sheetData>
    <row r="1" spans="1:8" s="25" customFormat="1" ht="42.6" customHeight="1" x14ac:dyDescent="0.25">
      <c r="A1" s="37" t="s">
        <v>79</v>
      </c>
      <c r="B1" s="38" t="s">
        <v>2</v>
      </c>
      <c r="C1" s="38" t="s">
        <v>0</v>
      </c>
      <c r="D1" s="38" t="s">
        <v>20</v>
      </c>
      <c r="E1" s="38" t="s">
        <v>1</v>
      </c>
      <c r="F1" s="36" t="s">
        <v>3</v>
      </c>
      <c r="G1" s="38" t="s">
        <v>80</v>
      </c>
      <c r="H1" s="36" t="s">
        <v>139</v>
      </c>
    </row>
    <row r="2" spans="1:8" s="24" customFormat="1" ht="28.5" x14ac:dyDescent="0.2">
      <c r="A2" s="32" t="s">
        <v>77</v>
      </c>
      <c r="B2" s="30" t="s">
        <v>97</v>
      </c>
      <c r="C2" s="30" t="s">
        <v>96</v>
      </c>
      <c r="D2" s="31" t="s">
        <v>98</v>
      </c>
      <c r="E2" s="27" t="s">
        <v>92</v>
      </c>
      <c r="F2" s="26" t="s">
        <v>36</v>
      </c>
      <c r="G2" s="26" t="s">
        <v>36</v>
      </c>
      <c r="H2" s="42" t="s">
        <v>138</v>
      </c>
    </row>
    <row r="3" spans="1:8" s="24" customFormat="1" ht="65.45" customHeight="1" x14ac:dyDescent="0.2">
      <c r="A3" s="32" t="s">
        <v>77</v>
      </c>
      <c r="B3" s="30" t="s">
        <v>97</v>
      </c>
      <c r="C3" s="30" t="s">
        <v>10</v>
      </c>
      <c r="D3" s="31" t="s">
        <v>49</v>
      </c>
      <c r="E3" s="31" t="s">
        <v>99</v>
      </c>
      <c r="F3" s="39" t="s">
        <v>100</v>
      </c>
      <c r="G3" s="26" t="s">
        <v>36</v>
      </c>
      <c r="H3" s="42" t="s">
        <v>138</v>
      </c>
    </row>
    <row r="4" spans="1:8" s="24" customFormat="1" ht="156.75" x14ac:dyDescent="0.2">
      <c r="A4" s="33" t="s">
        <v>77</v>
      </c>
      <c r="B4" s="26" t="s">
        <v>101</v>
      </c>
      <c r="C4" s="30" t="s">
        <v>12</v>
      </c>
      <c r="D4" s="27" t="s">
        <v>102</v>
      </c>
      <c r="E4" s="27" t="s">
        <v>103</v>
      </c>
      <c r="F4" s="40" t="s">
        <v>100</v>
      </c>
      <c r="G4" s="26" t="s">
        <v>36</v>
      </c>
      <c r="H4" s="43" t="s">
        <v>138</v>
      </c>
    </row>
    <row r="5" spans="1:8" s="24" customFormat="1" ht="171" x14ac:dyDescent="0.2">
      <c r="A5" s="33" t="s">
        <v>77</v>
      </c>
      <c r="B5" s="26" t="s">
        <v>101</v>
      </c>
      <c r="C5" s="26" t="s">
        <v>13</v>
      </c>
      <c r="D5" s="27" t="s">
        <v>104</v>
      </c>
      <c r="E5" s="27" t="s">
        <v>105</v>
      </c>
      <c r="F5" s="40" t="s">
        <v>100</v>
      </c>
      <c r="G5" s="26" t="s">
        <v>36</v>
      </c>
      <c r="H5" s="43" t="s">
        <v>138</v>
      </c>
    </row>
    <row r="6" spans="1:8" s="24" customFormat="1" ht="71.25" x14ac:dyDescent="0.2">
      <c r="A6" s="33" t="s">
        <v>77</v>
      </c>
      <c r="B6" s="26" t="s">
        <v>106</v>
      </c>
      <c r="C6" s="26" t="s">
        <v>14</v>
      </c>
      <c r="D6" s="27" t="s">
        <v>52</v>
      </c>
      <c r="E6" s="27" t="s">
        <v>107</v>
      </c>
      <c r="F6" s="40" t="s">
        <v>100</v>
      </c>
      <c r="G6" s="26" t="s">
        <v>36</v>
      </c>
      <c r="H6" s="43" t="s">
        <v>138</v>
      </c>
    </row>
    <row r="7" spans="1:8" s="24" customFormat="1" ht="71.25" x14ac:dyDescent="0.2">
      <c r="A7" s="33" t="s">
        <v>77</v>
      </c>
      <c r="B7" s="26" t="s">
        <v>106</v>
      </c>
      <c r="C7" s="26" t="s">
        <v>15</v>
      </c>
      <c r="D7" s="27" t="s">
        <v>53</v>
      </c>
      <c r="E7" s="27" t="s">
        <v>108</v>
      </c>
      <c r="F7" s="40" t="s">
        <v>100</v>
      </c>
      <c r="G7" s="26" t="s">
        <v>36</v>
      </c>
      <c r="H7" s="43" t="s">
        <v>138</v>
      </c>
    </row>
    <row r="8" spans="1:8" s="24" customFormat="1" ht="128.25" x14ac:dyDescent="0.2">
      <c r="A8" s="33" t="s">
        <v>77</v>
      </c>
      <c r="B8" s="26" t="s">
        <v>109</v>
      </c>
      <c r="C8" s="26" t="s">
        <v>16</v>
      </c>
      <c r="D8" s="27" t="s">
        <v>56</v>
      </c>
      <c r="E8" s="27" t="s">
        <v>110</v>
      </c>
      <c r="F8" s="40" t="s">
        <v>100</v>
      </c>
      <c r="G8" s="26" t="s">
        <v>36</v>
      </c>
      <c r="H8" s="43" t="s">
        <v>138</v>
      </c>
    </row>
    <row r="9" spans="1:8" s="24" customFormat="1" ht="142.5" x14ac:dyDescent="0.2">
      <c r="A9" s="33" t="s">
        <v>77</v>
      </c>
      <c r="B9" s="26" t="s">
        <v>111</v>
      </c>
      <c r="C9" s="26" t="s">
        <v>90</v>
      </c>
      <c r="D9" s="27" t="s">
        <v>60</v>
      </c>
      <c r="E9" s="27" t="s">
        <v>112</v>
      </c>
      <c r="F9" s="40" t="s">
        <v>100</v>
      </c>
      <c r="G9" s="26" t="s">
        <v>36</v>
      </c>
      <c r="H9" s="43" t="s">
        <v>138</v>
      </c>
    </row>
    <row r="10" spans="1:8" s="24" customFormat="1" ht="57" x14ac:dyDescent="0.2">
      <c r="A10" s="33" t="s">
        <v>77</v>
      </c>
      <c r="B10" s="26" t="s">
        <v>113</v>
      </c>
      <c r="C10" s="26" t="s">
        <v>17</v>
      </c>
      <c r="D10" s="27" t="s">
        <v>73</v>
      </c>
      <c r="E10" s="27" t="s">
        <v>114</v>
      </c>
      <c r="F10" s="40" t="s">
        <v>100</v>
      </c>
      <c r="G10" s="26" t="s">
        <v>36</v>
      </c>
      <c r="H10" s="43" t="s">
        <v>138</v>
      </c>
    </row>
    <row r="11" spans="1:8" s="24" customFormat="1" ht="57" x14ac:dyDescent="0.2">
      <c r="A11" s="33" t="s">
        <v>77</v>
      </c>
      <c r="B11" s="26" t="s">
        <v>113</v>
      </c>
      <c r="C11" s="26" t="s">
        <v>18</v>
      </c>
      <c r="D11" s="27" t="s">
        <v>74</v>
      </c>
      <c r="E11" s="27" t="s">
        <v>115</v>
      </c>
      <c r="F11" s="40" t="s">
        <v>100</v>
      </c>
      <c r="G11" s="26" t="s">
        <v>36</v>
      </c>
      <c r="H11" s="43" t="s">
        <v>138</v>
      </c>
    </row>
    <row r="12" spans="1:8" s="24" customFormat="1" ht="42.75" x14ac:dyDescent="0.2">
      <c r="A12" s="33" t="s">
        <v>77</v>
      </c>
      <c r="B12" s="26" t="s">
        <v>116</v>
      </c>
      <c r="C12" s="26" t="s">
        <v>19</v>
      </c>
      <c r="D12" s="27" t="s">
        <v>75</v>
      </c>
      <c r="E12" s="27" t="s">
        <v>117</v>
      </c>
      <c r="F12" s="40" t="s">
        <v>100</v>
      </c>
      <c r="G12" s="26" t="s">
        <v>36</v>
      </c>
      <c r="H12" s="43" t="s">
        <v>138</v>
      </c>
    </row>
    <row r="13" spans="1:8" s="24" customFormat="1" ht="57" x14ac:dyDescent="0.2">
      <c r="A13" s="33" t="s">
        <v>77</v>
      </c>
      <c r="B13" s="26" t="s">
        <v>116</v>
      </c>
      <c r="C13" s="26" t="s">
        <v>47</v>
      </c>
      <c r="D13" s="27" t="s">
        <v>76</v>
      </c>
      <c r="E13" s="27" t="s">
        <v>118</v>
      </c>
      <c r="F13" s="40" t="s">
        <v>100</v>
      </c>
      <c r="G13" s="26" t="s">
        <v>36</v>
      </c>
      <c r="H13" s="43" t="s">
        <v>138</v>
      </c>
    </row>
    <row r="14" spans="1:8" ht="85.5" x14ac:dyDescent="0.2">
      <c r="A14" s="33" t="s">
        <v>77</v>
      </c>
      <c r="B14" s="26" t="s">
        <v>119</v>
      </c>
      <c r="C14" s="26" t="s">
        <v>48</v>
      </c>
      <c r="D14" s="27" t="s">
        <v>67</v>
      </c>
      <c r="E14" s="27" t="s">
        <v>120</v>
      </c>
      <c r="F14" s="40" t="s">
        <v>100</v>
      </c>
      <c r="G14" s="26" t="s">
        <v>36</v>
      </c>
      <c r="H14" s="43" t="s">
        <v>138</v>
      </c>
    </row>
    <row r="15" spans="1:8" ht="171" x14ac:dyDescent="0.2">
      <c r="A15" s="33" t="s">
        <v>77</v>
      </c>
      <c r="B15" s="26" t="s">
        <v>119</v>
      </c>
      <c r="C15" s="26" t="s">
        <v>50</v>
      </c>
      <c r="D15" s="27" t="s">
        <v>81</v>
      </c>
      <c r="E15" s="27" t="s">
        <v>121</v>
      </c>
      <c r="F15" s="40" t="s">
        <v>100</v>
      </c>
      <c r="G15" s="26" t="s">
        <v>36</v>
      </c>
      <c r="H15" s="43" t="s">
        <v>138</v>
      </c>
    </row>
    <row r="16" spans="1:8" ht="57" x14ac:dyDescent="0.2">
      <c r="A16" s="33" t="s">
        <v>77</v>
      </c>
      <c r="B16" s="26" t="s">
        <v>119</v>
      </c>
      <c r="C16" s="26" t="s">
        <v>51</v>
      </c>
      <c r="D16" s="27" t="s">
        <v>65</v>
      </c>
      <c r="E16" s="27" t="s">
        <v>122</v>
      </c>
      <c r="F16" s="40" t="s">
        <v>100</v>
      </c>
      <c r="G16" s="26" t="s">
        <v>36</v>
      </c>
      <c r="H16" s="43" t="s">
        <v>138</v>
      </c>
    </row>
    <row r="17" spans="1:8" ht="85.5" x14ac:dyDescent="0.2">
      <c r="A17" s="33" t="s">
        <v>77</v>
      </c>
      <c r="B17" s="26" t="s">
        <v>123</v>
      </c>
      <c r="C17" s="26" t="s">
        <v>54</v>
      </c>
      <c r="D17" s="27" t="s">
        <v>91</v>
      </c>
      <c r="E17" s="27" t="s">
        <v>124</v>
      </c>
      <c r="F17" s="40" t="s">
        <v>100</v>
      </c>
      <c r="G17" s="26" t="s">
        <v>36</v>
      </c>
      <c r="H17" s="43" t="s">
        <v>138</v>
      </c>
    </row>
    <row r="18" spans="1:8" ht="114" x14ac:dyDescent="0.2">
      <c r="A18" s="33" t="s">
        <v>77</v>
      </c>
      <c r="B18" s="26" t="s">
        <v>123</v>
      </c>
      <c r="C18" s="26" t="s">
        <v>55</v>
      </c>
      <c r="D18" s="27" t="s">
        <v>125</v>
      </c>
      <c r="E18" s="27" t="s">
        <v>126</v>
      </c>
      <c r="F18" s="40" t="s">
        <v>100</v>
      </c>
      <c r="G18" s="26" t="s">
        <v>36</v>
      </c>
      <c r="H18" s="43" t="s">
        <v>138</v>
      </c>
    </row>
    <row r="19" spans="1:8" ht="171" x14ac:dyDescent="0.2">
      <c r="A19" s="26" t="s">
        <v>77</v>
      </c>
      <c r="B19" s="26" t="s">
        <v>127</v>
      </c>
      <c r="C19" s="26" t="s">
        <v>57</v>
      </c>
      <c r="D19" s="27" t="s">
        <v>128</v>
      </c>
      <c r="E19" s="27" t="s">
        <v>129</v>
      </c>
      <c r="F19" s="40" t="s">
        <v>100</v>
      </c>
      <c r="G19" s="26" t="s">
        <v>36</v>
      </c>
      <c r="H19" s="43" t="s">
        <v>138</v>
      </c>
    </row>
    <row r="20" spans="1:8" ht="45" customHeight="1" x14ac:dyDescent="0.2">
      <c r="A20" s="26" t="s">
        <v>78</v>
      </c>
      <c r="B20" s="26" t="s">
        <v>130</v>
      </c>
      <c r="C20" s="26" t="s">
        <v>58</v>
      </c>
      <c r="D20" s="27" t="s">
        <v>68</v>
      </c>
      <c r="E20" s="27" t="s">
        <v>131</v>
      </c>
      <c r="F20" s="40" t="s">
        <v>100</v>
      </c>
      <c r="G20" s="26" t="s">
        <v>36</v>
      </c>
      <c r="H20" s="43" t="s">
        <v>138</v>
      </c>
    </row>
    <row r="21" spans="1:8" ht="66" customHeight="1" x14ac:dyDescent="0.2">
      <c r="A21" s="26" t="s">
        <v>78</v>
      </c>
      <c r="B21" s="26" t="s">
        <v>132</v>
      </c>
      <c r="C21" s="26" t="s">
        <v>59</v>
      </c>
      <c r="D21" s="27" t="s">
        <v>82</v>
      </c>
      <c r="E21" s="27" t="s">
        <v>69</v>
      </c>
      <c r="F21" s="40" t="s">
        <v>100</v>
      </c>
      <c r="G21" s="26" t="s">
        <v>36</v>
      </c>
      <c r="H21" s="43" t="s">
        <v>138</v>
      </c>
    </row>
    <row r="22" spans="1:8" ht="28.5" x14ac:dyDescent="0.2">
      <c r="A22" s="26" t="s">
        <v>78</v>
      </c>
      <c r="B22" s="26" t="s">
        <v>133</v>
      </c>
      <c r="C22" s="26" t="s">
        <v>61</v>
      </c>
      <c r="D22" s="27" t="s">
        <v>68</v>
      </c>
      <c r="E22" s="27" t="s">
        <v>134</v>
      </c>
      <c r="F22" s="40" t="s">
        <v>100</v>
      </c>
      <c r="G22" s="26" t="s">
        <v>36</v>
      </c>
      <c r="H22" s="43" t="s">
        <v>138</v>
      </c>
    </row>
    <row r="23" spans="1:8" ht="42.75" x14ac:dyDescent="0.2">
      <c r="A23" s="26" t="s">
        <v>78</v>
      </c>
      <c r="B23" s="26" t="s">
        <v>135</v>
      </c>
      <c r="C23" s="26" t="s">
        <v>62</v>
      </c>
      <c r="D23" s="27" t="s">
        <v>70</v>
      </c>
      <c r="E23" s="27" t="s">
        <v>136</v>
      </c>
      <c r="F23" s="40" t="s">
        <v>100</v>
      </c>
      <c r="G23" s="26" t="s">
        <v>36</v>
      </c>
      <c r="H23" s="43" t="s">
        <v>138</v>
      </c>
    </row>
    <row r="24" spans="1:8" ht="42.75" x14ac:dyDescent="0.2">
      <c r="A24" s="26" t="s">
        <v>78</v>
      </c>
      <c r="B24" s="26" t="s">
        <v>137</v>
      </c>
      <c r="C24" s="26" t="s">
        <v>66</v>
      </c>
      <c r="D24" s="27" t="s">
        <v>71</v>
      </c>
      <c r="E24" s="27" t="s">
        <v>72</v>
      </c>
      <c r="F24" s="40" t="s">
        <v>100</v>
      </c>
      <c r="G24" s="26" t="s">
        <v>36</v>
      </c>
      <c r="H24" s="43" t="s">
        <v>138</v>
      </c>
    </row>
  </sheetData>
  <conditionalFormatting sqref="G2:G24">
    <cfRule type="cellIs" dxfId="11" priority="16" operator="equal">
      <formula>"&lt;fill in&gt;"</formula>
    </cfRule>
    <cfRule type="cellIs" dxfId="10" priority="17" operator="equal">
      <formula>"N"</formula>
    </cfRule>
    <cfRule type="cellIs" dxfId="9" priority="18" operator="equal">
      <formula>"Y"</formula>
    </cfRule>
  </conditionalFormatting>
  <conditionalFormatting sqref="G2">
    <cfRule type="cellIs" dxfId="8" priority="13" operator="equal">
      <formula>"&lt;fill in&gt;"</formula>
    </cfRule>
    <cfRule type="cellIs" dxfId="7" priority="14" operator="equal">
      <formula>"N"</formula>
    </cfRule>
    <cfRule type="cellIs" dxfId="6" priority="15" operator="equal">
      <formula>"Y"</formula>
    </cfRule>
  </conditionalFormatting>
  <conditionalFormatting sqref="F2">
    <cfRule type="cellIs" dxfId="5" priority="10" operator="equal">
      <formula>"&lt;fill in&gt;"</formula>
    </cfRule>
    <cfRule type="cellIs" dxfId="4" priority="11" operator="equal">
      <formula>"N"</formula>
    </cfRule>
    <cfRule type="cellIs" dxfId="3" priority="12" operator="equal">
      <formula>"Y"</formula>
    </cfRule>
  </conditionalFormatting>
  <conditionalFormatting sqref="F2">
    <cfRule type="cellIs" dxfId="2" priority="7" operator="equal">
      <formula>"&lt;fill in&gt;"</formula>
    </cfRule>
    <cfRule type="cellIs" dxfId="1" priority="8" operator="equal">
      <formula>"N"</formula>
    </cfRule>
    <cfRule type="cellIs" dxfId="0" priority="9" operator="equal">
      <formula>"Y"</formula>
    </cfRule>
  </conditionalFormatting>
  <dataValidations count="1">
    <dataValidation type="list" allowBlank="1" showInputMessage="1" showErrorMessage="1" sqref="G3:G24 F2:G2">
      <formula1>"Y,N,&lt;fill in&gt;"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Guidance</vt:lpstr>
      <vt:lpstr>LOT3_Selection</vt:lpstr>
      <vt:lpstr>LOT3_Experience_Matrix</vt:lpstr>
      <vt:lpstr>LOT3_Turnovers</vt:lpstr>
      <vt:lpstr>LOT3_Award</vt:lpstr>
      <vt:lpstr>LOT3_Award!_Ref496883101</vt:lpstr>
      <vt:lpstr>LOT3_Award!_Ref496883638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2017-12-19T16:30:37Z</dcterms:modified>
</cp:coreProperties>
</file>